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 activeTab="1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H4" i="1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3"/>
</calcChain>
</file>

<file path=xl/sharedStrings.xml><?xml version="1.0" encoding="utf-8"?>
<sst xmlns="http://schemas.openxmlformats.org/spreadsheetml/2006/main" count="98" uniqueCount="49">
  <si>
    <t>SOLUTION TANK GROUP</t>
  </si>
  <si>
    <t>CLAMP, 1.0 NYLON RACHET</t>
  </si>
  <si>
    <t>CORD, SOLUTION COVER</t>
  </si>
  <si>
    <t>CORD, DRAIN PLUG</t>
  </si>
  <si>
    <t>COVER, SOLUTION TANK</t>
  </si>
  <si>
    <t>GROMMET 1.00 ID 3/16 GRIP</t>
  </si>
  <si>
    <t>HOSE, 1/2" NYLOBRAID X 1 1/2"</t>
  </si>
  <si>
    <t>HOSE, 1.0 X 18.0 DRAIN</t>
  </si>
  <si>
    <t>HOSE, 3/4 ID X.12W X 32" CLR</t>
  </si>
  <si>
    <t>HOSE, 1/2 NYLOBRAID X 36"</t>
  </si>
  <si>
    <t>HOSEBARB, 1/2MPT X 1/2 HOSE 90</t>
  </si>
  <si>
    <t>SLEEVE.63 ID X 1.0 OD</t>
  </si>
  <si>
    <t>HINGE, SCRUBBER TANK</t>
  </si>
  <si>
    <t>SCR, 10-32 X 1/2 PPHMS SS</t>
  </si>
  <si>
    <t>SCR, 5/16-18 X 3/4 FHSCS BLKZC</t>
  </si>
  <si>
    <t>TANK, SOLUTION</t>
  </si>
  <si>
    <t>STRAINER, 1/2 HOSE 40 MESH</t>
  </si>
  <si>
    <t>PLUG, 5/8" DRAIN HOSE</t>
  </si>
  <si>
    <t>VALVE, 24VDC SOL.1/2"HOSEBARB</t>
  </si>
  <si>
    <t>WASHER, #10 FLAT PLTD</t>
  </si>
  <si>
    <t>HOSE, 1/2" WIRE BOUND X 5"</t>
  </si>
  <si>
    <t>HOSEBARB, 1/2 X 90D</t>
  </si>
  <si>
    <t>REF</t>
  </si>
  <si>
    <t>PART NO.</t>
  </si>
  <si>
    <t xml:space="preserve">  QTY</t>
  </si>
  <si>
    <t xml:space="preserve"> DESCRIPTION</t>
  </si>
  <si>
    <t>20042</t>
  </si>
  <si>
    <t>E87743</t>
  </si>
  <si>
    <t>27425</t>
  </si>
  <si>
    <t>E87615</t>
  </si>
  <si>
    <t>E87624</t>
  </si>
  <si>
    <t>36191</t>
  </si>
  <si>
    <t>39498</t>
  </si>
  <si>
    <t>E87625</t>
  </si>
  <si>
    <t>E87626</t>
  </si>
  <si>
    <t>E87255</t>
  </si>
  <si>
    <t>E87497</t>
  </si>
  <si>
    <t>E87627</t>
  </si>
  <si>
    <t>E87322</t>
  </si>
  <si>
    <t>E87559</t>
  </si>
  <si>
    <t>E87717</t>
  </si>
  <si>
    <t>E87716</t>
  </si>
  <si>
    <t>E87628</t>
  </si>
  <si>
    <t>E87629</t>
  </si>
  <si>
    <t>E87630</t>
  </si>
  <si>
    <t>87095</t>
  </si>
  <si>
    <t>39549</t>
  </si>
  <si>
    <t>40082</t>
  </si>
  <si>
    <t>CLAMP, 3/8 HOSE (D-SLOT)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</si>
</sst>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rgb="FF000000"/>
      <name val="Times New Roman Italic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i/>
      <sz val="12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1" fontId="2" fillId="0" borderId="0" xfId="0" applyNumberFormat="1" applyFont="1"/>
    <xf numFmtId="1" fontId="3" fillId="0" borderId="0" xfId="0" applyNumberFormat="1" applyFont="1"/>
    <xf numFmtId="1" fontId="4" fillId="0" borderId="0" xfId="0" applyNumberFormat="1" applyFont="1"/>
    <xf numFmtId="0" fontId="5" fillId="0" borderId="0" xfId="0" applyFont="1"/>
    <xf numFmtId="0" fontId="0" fillId="0" borderId="0" xfId="0" applyAlignment="1">
      <alignment horizontal="center" vertical="center"/>
    </xf>
    <xf numFmtId="49" fontId="6" fillId="0" borderId="0" xfId="0" applyNumberFormat="1" applyFont="1"/>
    <xf numFmtId="49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1" fillId="0" borderId="0" xfId="0" applyNumberFormat="1" applyFont="1"/>
    <xf numFmtId="0" fontId="8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indent="4"/>
    </xf>
    <xf numFmtId="1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25"/>
  <sheetViews>
    <sheetView workbookViewId="0">
      <selection activeCell="B1" sqref="B1:G24"/>
    </sheetView>
  </sheetViews>
  <sheetFormatPr defaultRowHeight="15"/>
  <cols>
    <col min="2" max="2" width="26.140625" bestFit="1" customWidth="1"/>
    <col min="3" max="3" width="14.140625" customWidth="1"/>
    <col min="4" max="4" width="11.5703125" customWidth="1"/>
    <col min="5" max="5" width="27.140625" bestFit="1" customWidth="1"/>
    <col min="6" max="6" width="6.140625" bestFit="1" customWidth="1"/>
    <col min="7" max="7" width="26.28515625" customWidth="1"/>
    <col min="8" max="8" width="33.140625" customWidth="1"/>
  </cols>
  <sheetData>
    <row r="1" spans="2:8">
      <c r="B1" s="2"/>
      <c r="E1" s="1" t="s">
        <v>0</v>
      </c>
    </row>
    <row r="2" spans="2:8">
      <c r="B2" t="s">
        <v>22</v>
      </c>
      <c r="C2" t="s">
        <v>23</v>
      </c>
      <c r="D2" s="2" t="s">
        <v>24</v>
      </c>
      <c r="E2" t="s">
        <v>25</v>
      </c>
      <c r="F2" s="3"/>
      <c r="G2" s="2"/>
    </row>
    <row r="3" spans="2:8">
      <c r="B3" s="4">
        <v>1</v>
      </c>
      <c r="C3" s="4" t="s">
        <v>26</v>
      </c>
      <c r="D3" s="4">
        <v>6</v>
      </c>
      <c r="E3" s="2" t="s">
        <v>48</v>
      </c>
      <c r="G3" s="7" t="str">
        <f>LEFT(IFERROR(VLOOKUP(TRIM(C3),[1]!Table_Query_from_BetcoViews[[AlternateID]:[MainSKU]],4,FALSE),C3),6)</f>
        <v>20042</v>
      </c>
      <c r="H3" s="7" t="str">
        <f>IFERROR(VLOOKUP(TRIM(C3),[1]!Table_Query_from_BetcoViews[[AlternateID]:[ItemDescr2]],5,FALSE),E3)</f>
        <v>CLAMP, 3/8 HOSE (D-SLOT)</v>
      </c>
    </row>
    <row r="4" spans="2:8">
      <c r="B4" s="4">
        <v>2</v>
      </c>
      <c r="C4" s="4" t="s">
        <v>27</v>
      </c>
      <c r="D4" s="4">
        <v>4</v>
      </c>
      <c r="E4" s="2" t="s">
        <v>1</v>
      </c>
      <c r="G4" s="7" t="str">
        <f>LEFT(IFERROR(VLOOKUP(TRIM(C4),[1]!Table_Query_from_BetcoViews[[AlternateID]:[MainSKU]],4,FALSE),C4),6)</f>
        <v>E87743</v>
      </c>
      <c r="H4" s="7" t="str">
        <f>IFERROR(VLOOKUP(TRIM(C4),[1]!Table_Query_from_BetcoViews[[AlternateID]:[ItemDescr2]],5,FALSE),E4)</f>
        <v>CLAMP, 1.0 NYLON RACHET</v>
      </c>
    </row>
    <row r="5" spans="2:8">
      <c r="B5" s="5">
        <v>3</v>
      </c>
      <c r="C5" s="5" t="s">
        <v>28</v>
      </c>
      <c r="D5" s="5">
        <v>1</v>
      </c>
      <c r="E5" s="3" t="s">
        <v>2</v>
      </c>
      <c r="G5" s="7" t="str">
        <f>LEFT(IFERROR(VLOOKUP(TRIM(C5),[1]!Table_Query_from_BetcoViews[[AlternateID]:[MainSKU]],4,FALSE),C5),6)</f>
        <v>27425</v>
      </c>
      <c r="H5" s="7" t="str">
        <f>IFERROR(VLOOKUP(TRIM(C5),[1]!Table_Query_from_BetcoViews[[AlternateID]:[ItemDescr2]],5,FALSE),E5)</f>
        <v>CORD, SOLUTION COVER</v>
      </c>
    </row>
    <row r="6" spans="2:8">
      <c r="B6" s="5">
        <v>4</v>
      </c>
      <c r="C6" s="5" t="s">
        <v>29</v>
      </c>
      <c r="D6" s="5">
        <v>1</v>
      </c>
      <c r="E6" s="3" t="s">
        <v>3</v>
      </c>
      <c r="G6" s="7" t="str">
        <f>LEFT(IFERROR(VLOOKUP(TRIM(C6),[1]!Table_Query_from_BetcoViews[[AlternateID]:[MainSKU]],4,FALSE),C6),6)</f>
        <v>E87615</v>
      </c>
      <c r="H6" s="7" t="str">
        <f>IFERROR(VLOOKUP(TRIM(C6),[1]!Table_Query_from_BetcoViews[[AlternateID]:[ItemDescr2]],5,FALSE),E6)</f>
        <v>CORD, DRAIN PLUG</v>
      </c>
    </row>
    <row r="7" spans="2:8">
      <c r="B7" s="5">
        <v>5</v>
      </c>
      <c r="C7" s="5" t="s">
        <v>30</v>
      </c>
      <c r="D7" s="5">
        <v>1</v>
      </c>
      <c r="E7" s="3" t="s">
        <v>4</v>
      </c>
      <c r="G7" s="7" t="str">
        <f>LEFT(IFERROR(VLOOKUP(TRIM(C7),[1]!Table_Query_from_BetcoViews[[AlternateID]:[MainSKU]],4,FALSE),C7),6)</f>
        <v>E87624</v>
      </c>
      <c r="H7" s="7" t="str">
        <f>IFERROR(VLOOKUP(TRIM(C7),[1]!Table_Query_from_BetcoViews[[AlternateID]:[ItemDescr2]],5,FALSE),E7)</f>
        <v>COVER, SOLUTION TANK</v>
      </c>
    </row>
    <row r="8" spans="2:8">
      <c r="B8" s="4">
        <v>6</v>
      </c>
      <c r="C8" s="4" t="s">
        <v>31</v>
      </c>
      <c r="D8" s="4">
        <v>1</v>
      </c>
      <c r="E8" s="2" t="s">
        <v>5</v>
      </c>
      <c r="G8" s="7" t="str">
        <f>LEFT(IFERROR(VLOOKUP(TRIM(C8),[1]!Table_Query_from_BetcoViews[[AlternateID]:[MainSKU]],4,FALSE),C8),6)</f>
        <v>36191</v>
      </c>
      <c r="H8" s="7" t="str">
        <f>IFERROR(VLOOKUP(TRIM(C8),[1]!Table_Query_from_BetcoViews[[AlternateID]:[ItemDescr2]],5,FALSE),E8)</f>
        <v>GROMMET 1.00 ID 3/16 GRIP</v>
      </c>
    </row>
    <row r="9" spans="2:8">
      <c r="B9" s="4">
        <v>7</v>
      </c>
      <c r="C9" s="4" t="s">
        <v>32</v>
      </c>
      <c r="D9" s="4">
        <v>2</v>
      </c>
      <c r="E9" s="2" t="s">
        <v>6</v>
      </c>
      <c r="G9" s="7" t="str">
        <f>LEFT(IFERROR(VLOOKUP(TRIM(C9),[1]!Table_Query_from_BetcoViews[[AlternateID]:[MainSKU]],4,FALSE),C9),6)</f>
        <v>39498</v>
      </c>
      <c r="H9" s="7" t="str">
        <f>IFERROR(VLOOKUP(TRIM(C9),[1]!Table_Query_from_BetcoViews[[AlternateID]:[ItemDescr2]],5,FALSE),E9)</f>
        <v>HOSE, 1/2" NYLOBRAID X 1 1/2"</v>
      </c>
    </row>
    <row r="10" spans="2:8">
      <c r="B10" s="4">
        <v>8</v>
      </c>
      <c r="C10" s="4" t="s">
        <v>33</v>
      </c>
      <c r="D10" s="4">
        <v>2</v>
      </c>
      <c r="E10" s="2" t="s">
        <v>7</v>
      </c>
      <c r="G10" s="7" t="str">
        <f>LEFT(IFERROR(VLOOKUP(TRIM(C10),[1]!Table_Query_from_BetcoViews[[AlternateID]:[MainSKU]],4,FALSE),C10),6)</f>
        <v>E87625</v>
      </c>
      <c r="H10" s="7" t="str">
        <f>IFERROR(VLOOKUP(TRIM(C10),[1]!Table_Query_from_BetcoViews[[AlternateID]:[ItemDescr2]],5,FALSE),E10)</f>
        <v>HOSE, 1.0 X 18.0 DRAIN</v>
      </c>
    </row>
    <row r="11" spans="2:8">
      <c r="B11" s="4">
        <v>9</v>
      </c>
      <c r="C11" s="4" t="s">
        <v>34</v>
      </c>
      <c r="D11" s="4">
        <v>1</v>
      </c>
      <c r="E11" s="2" t="s">
        <v>8</v>
      </c>
      <c r="G11" s="7" t="str">
        <f>LEFT(IFERROR(VLOOKUP(TRIM(C11),[1]!Table_Query_from_BetcoViews[[AlternateID]:[MainSKU]],4,FALSE),C11),6)</f>
        <v>E87626</v>
      </c>
      <c r="H11" s="7" t="str">
        <f>IFERROR(VLOOKUP(TRIM(C11),[1]!Table_Query_from_BetcoViews[[AlternateID]:[ItemDescr2]],5,FALSE),E11)</f>
        <v>HOSE, 3/4 ID X.12W X 32" CLR</v>
      </c>
    </row>
    <row r="12" spans="2:8">
      <c r="B12" s="4">
        <v>10</v>
      </c>
      <c r="C12" s="4" t="s">
        <v>35</v>
      </c>
      <c r="D12" s="4">
        <v>1</v>
      </c>
      <c r="E12" s="2" t="s">
        <v>9</v>
      </c>
      <c r="G12" s="7" t="str">
        <f>LEFT(IFERROR(VLOOKUP(TRIM(C12),[1]!Table_Query_from_BetcoViews[[AlternateID]:[MainSKU]],4,FALSE),C12),6)</f>
        <v>E87255</v>
      </c>
      <c r="H12" s="7" t="str">
        <f>IFERROR(VLOOKUP(TRIM(C12),[1]!Table_Query_from_BetcoViews[[AlternateID]:[ItemDescr2]],5,FALSE),E12)</f>
        <v>HOSE, 1/2 NYLOBRAID X 36"</v>
      </c>
    </row>
    <row r="13" spans="2:8">
      <c r="B13" s="4">
        <v>11</v>
      </c>
      <c r="C13" s="4" t="s">
        <v>36</v>
      </c>
      <c r="D13" s="4">
        <v>1</v>
      </c>
      <c r="E13" s="2" t="s">
        <v>10</v>
      </c>
      <c r="G13" s="7" t="str">
        <f>LEFT(IFERROR(VLOOKUP(TRIM(C13),[1]!Table_Query_from_BetcoViews[[AlternateID]:[MainSKU]],4,FALSE),C13),6)</f>
        <v>E87497</v>
      </c>
      <c r="H13" s="7" t="str">
        <f>IFERROR(VLOOKUP(TRIM(C13),[1]!Table_Query_from_BetcoViews[[AlternateID]:[ItemDescr2]],5,FALSE),E13)</f>
        <v>HOSEBARB, 1/2MPT X 1/2 HOSE 90</v>
      </c>
    </row>
    <row r="14" spans="2:8">
      <c r="B14" s="4">
        <v>12</v>
      </c>
      <c r="C14" s="4" t="s">
        <v>37</v>
      </c>
      <c r="D14" s="4">
        <v>1</v>
      </c>
      <c r="E14" s="2" t="s">
        <v>11</v>
      </c>
      <c r="G14" s="7" t="str">
        <f>LEFT(IFERROR(VLOOKUP(TRIM(C14),[1]!Table_Query_from_BetcoViews[[AlternateID]:[MainSKU]],4,FALSE),C14),6)</f>
        <v>E87627</v>
      </c>
      <c r="H14" s="7" t="str">
        <f>IFERROR(VLOOKUP(TRIM(C14),[1]!Table_Query_from_BetcoViews[[AlternateID]:[ItemDescr2]],5,FALSE),E14)</f>
        <v>SLEEVE.63 ID X 1.0 OD</v>
      </c>
    </row>
    <row r="15" spans="2:8">
      <c r="B15" s="4">
        <v>13</v>
      </c>
      <c r="C15" s="4" t="s">
        <v>38</v>
      </c>
      <c r="D15" s="4">
        <v>2</v>
      </c>
      <c r="E15" s="2" t="s">
        <v>12</v>
      </c>
      <c r="G15" s="7" t="str">
        <f>LEFT(IFERROR(VLOOKUP(TRIM(C15),[1]!Table_Query_from_BetcoViews[[AlternateID]:[MainSKU]],4,FALSE),C15),6)</f>
        <v>E87322</v>
      </c>
      <c r="H15" s="7" t="str">
        <f>IFERROR(VLOOKUP(TRIM(C15),[1]!Table_Query_from_BetcoViews[[AlternateID]:[ItemDescr2]],5,FALSE),E15)</f>
        <v>HINGE, SCRUBBER TANK</v>
      </c>
    </row>
    <row r="16" spans="2:8">
      <c r="B16" s="4">
        <v>14</v>
      </c>
      <c r="C16" s="4" t="s">
        <v>39</v>
      </c>
      <c r="D16" s="4">
        <v>2</v>
      </c>
      <c r="E16" s="2" t="s">
        <v>13</v>
      </c>
      <c r="G16" s="7" t="str">
        <f>LEFT(IFERROR(VLOOKUP(TRIM(C16),[1]!Table_Query_from_BetcoViews[[AlternateID]:[MainSKU]],4,FALSE),C16),6)</f>
        <v>E87559</v>
      </c>
      <c r="H16" s="7" t="str">
        <f>IFERROR(VLOOKUP(TRIM(C16),[1]!Table_Query_from_BetcoViews[[AlternateID]:[ItemDescr2]],5,FALSE),E16)</f>
        <v>SCR, 10-32 X 1/2 PPHMS SS</v>
      </c>
    </row>
    <row r="17" spans="2:8">
      <c r="B17" s="4">
        <v>15</v>
      </c>
      <c r="C17" s="4" t="s">
        <v>40</v>
      </c>
      <c r="D17" s="4">
        <v>2</v>
      </c>
      <c r="E17" s="2" t="s">
        <v>14</v>
      </c>
      <c r="G17" s="7" t="str">
        <f>LEFT(IFERROR(VLOOKUP(TRIM(C17),[1]!Table_Query_from_BetcoViews[[AlternateID]:[MainSKU]],4,FALSE),C17),6)</f>
        <v>E87717</v>
      </c>
      <c r="H17" s="7" t="str">
        <f>IFERROR(VLOOKUP(TRIM(C17),[1]!Table_Query_from_BetcoViews[[AlternateID]:[ItemDescr2]],5,FALSE),E17)</f>
        <v>SCR, 5/16-18 X 3/4 FHSCS BLKZC</v>
      </c>
    </row>
    <row r="18" spans="2:8">
      <c r="B18" s="4">
        <v>16</v>
      </c>
      <c r="C18" s="4" t="s">
        <v>41</v>
      </c>
      <c r="D18" s="4">
        <v>1</v>
      </c>
      <c r="E18" s="2" t="s">
        <v>15</v>
      </c>
      <c r="G18" s="7" t="str">
        <f>LEFT(IFERROR(VLOOKUP(TRIM(C18),[1]!Table_Query_from_BetcoViews[[AlternateID]:[MainSKU]],4,FALSE),C18),6)</f>
        <v>E87716</v>
      </c>
      <c r="H18" s="7" t="str">
        <f>IFERROR(VLOOKUP(TRIM(C18),[1]!Table_Query_from_BetcoViews[[AlternateID]:[ItemDescr2]],5,FALSE),E18)</f>
        <v>TANK, SOLUTION</v>
      </c>
    </row>
    <row r="19" spans="2:8">
      <c r="B19" s="4">
        <v>17</v>
      </c>
      <c r="C19" s="4" t="s">
        <v>42</v>
      </c>
      <c r="D19" s="4">
        <v>1</v>
      </c>
      <c r="E19" s="2" t="s">
        <v>16</v>
      </c>
      <c r="G19" s="7" t="str">
        <f>LEFT(IFERROR(VLOOKUP(TRIM(C19),[1]!Table_Query_from_BetcoViews[[AlternateID]:[MainSKU]],4,FALSE),C19),6)</f>
        <v>E87628</v>
      </c>
      <c r="H19" s="7" t="str">
        <f>IFERROR(VLOOKUP(TRIM(C19),[1]!Table_Query_from_BetcoViews[[AlternateID]:[ItemDescr2]],5,FALSE),E19)</f>
        <v>STRAINER, 1/2 HOSE 40 MESH</v>
      </c>
    </row>
    <row r="20" spans="2:8">
      <c r="B20" s="4">
        <v>18</v>
      </c>
      <c r="C20" s="4" t="s">
        <v>43</v>
      </c>
      <c r="D20" s="4">
        <v>1</v>
      </c>
      <c r="E20" s="2" t="s">
        <v>17</v>
      </c>
      <c r="G20" s="7" t="str">
        <f>LEFT(IFERROR(VLOOKUP(TRIM(C20),[1]!Table_Query_from_BetcoViews[[AlternateID]:[MainSKU]],4,FALSE),C20),6)</f>
        <v>E87629</v>
      </c>
      <c r="H20" s="7" t="str">
        <f>IFERROR(VLOOKUP(TRIM(C20),[1]!Table_Query_from_BetcoViews[[AlternateID]:[ItemDescr2]],5,FALSE),E20)</f>
        <v>PLUG, 5/8" DRAIN HOSE</v>
      </c>
    </row>
    <row r="21" spans="2:8">
      <c r="B21" s="4">
        <v>19</v>
      </c>
      <c r="C21" s="4" t="s">
        <v>44</v>
      </c>
      <c r="D21" s="4">
        <v>1</v>
      </c>
      <c r="E21" s="2" t="s">
        <v>18</v>
      </c>
      <c r="G21" s="7" t="str">
        <f>LEFT(IFERROR(VLOOKUP(TRIM(C21),[1]!Table_Query_from_BetcoViews[[AlternateID]:[MainSKU]],4,FALSE),C21),6)</f>
        <v>E87630</v>
      </c>
      <c r="H21" s="7" t="str">
        <f>IFERROR(VLOOKUP(TRIM(C21),[1]!Table_Query_from_BetcoViews[[AlternateID]:[ItemDescr2]],5,FALSE),E21)</f>
        <v>VALVE, 24VDC SOL.1/2"HOSEBARB</v>
      </c>
    </row>
    <row r="22" spans="2:8">
      <c r="B22" s="4">
        <v>20</v>
      </c>
      <c r="C22" s="4" t="s">
        <v>45</v>
      </c>
      <c r="D22" s="4">
        <v>2</v>
      </c>
      <c r="E22" s="2" t="s">
        <v>19</v>
      </c>
      <c r="G22" s="7" t="str">
        <f>LEFT(IFERROR(VLOOKUP(TRIM(C22),[1]!Table_Query_from_BetcoViews[[AlternateID]:[MainSKU]],4,FALSE),C22),6)</f>
        <v>87095</v>
      </c>
      <c r="H22" s="7" t="str">
        <f>IFERROR(VLOOKUP(TRIM(C22),[1]!Table_Query_from_BetcoViews[[AlternateID]:[ItemDescr2]],5,FALSE),E22)</f>
        <v>WASHER, #10 FLAT PLTD</v>
      </c>
    </row>
    <row r="23" spans="2:8">
      <c r="B23" s="4">
        <v>21</v>
      </c>
      <c r="C23" s="4" t="s">
        <v>46</v>
      </c>
      <c r="D23" s="4">
        <v>1</v>
      </c>
      <c r="E23" s="2" t="s">
        <v>20</v>
      </c>
      <c r="G23" s="7" t="str">
        <f>LEFT(IFERROR(VLOOKUP(TRIM(C23),[1]!Table_Query_from_BetcoViews[[AlternateID]:[MainSKU]],4,FALSE),C23),6)</f>
        <v>39549</v>
      </c>
      <c r="H23" s="7" t="str">
        <f>IFERROR(VLOOKUP(TRIM(C23),[1]!Table_Query_from_BetcoViews[[AlternateID]:[ItemDescr2]],5,FALSE),E23)</f>
        <v>HOSE, 1/2" WIRE BOUND X 5"</v>
      </c>
    </row>
    <row r="24" spans="2:8">
      <c r="B24" s="4">
        <v>22</v>
      </c>
      <c r="C24" s="4" t="s">
        <v>47</v>
      </c>
      <c r="D24" s="4">
        <v>1</v>
      </c>
      <c r="E24" s="2" t="s">
        <v>21</v>
      </c>
      <c r="G24" s="7" t="str">
        <f>LEFT(IFERROR(VLOOKUP(TRIM(C24),[1]!Table_Query_from_BetcoViews[[AlternateID]:[MainSKU]],4,FALSE),C24),6)</f>
        <v>40082</v>
      </c>
      <c r="H24" s="7" t="str">
        <f>IFERROR(VLOOKUP(TRIM(C24),[1]!Table_Query_from_BetcoViews[[AlternateID]:[ItemDescr2]],5,FALSE),E24)</f>
        <v>HOSEBARB, 1/2 X 90D</v>
      </c>
    </row>
    <row r="25" spans="2:8">
      <c r="E25" s="2"/>
      <c r="H25" s="6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G26"/>
  <sheetViews>
    <sheetView tabSelected="1" workbookViewId="0">
      <selection activeCell="B4" sqref="B4:E26"/>
    </sheetView>
  </sheetViews>
  <sheetFormatPr defaultRowHeight="15"/>
  <cols>
    <col min="2" max="4" width="9.140625" style="8"/>
    <col min="5" max="5" width="40.5703125" customWidth="1"/>
  </cols>
  <sheetData>
    <row r="2" spans="2:7" ht="15.75">
      <c r="E2" s="12" t="s">
        <v>0</v>
      </c>
    </row>
    <row r="3" spans="2:7">
      <c r="B3" s="10"/>
      <c r="C3" s="11"/>
      <c r="D3" s="11"/>
    </row>
    <row r="4" spans="2:7">
      <c r="B4" s="13" t="s">
        <v>22</v>
      </c>
      <c r="C4" s="13" t="s">
        <v>23</v>
      </c>
      <c r="D4" s="14" t="s">
        <v>24</v>
      </c>
      <c r="E4" s="15" t="s">
        <v>25</v>
      </c>
      <c r="F4" s="9"/>
      <c r="G4" s="2"/>
    </row>
    <row r="5" spans="2:7">
      <c r="B5" s="16">
        <v>1</v>
      </c>
      <c r="C5" s="16" t="s">
        <v>26</v>
      </c>
      <c r="D5" s="16">
        <v>6</v>
      </c>
      <c r="E5" s="17" t="s">
        <v>48</v>
      </c>
      <c r="G5" s="7"/>
    </row>
    <row r="6" spans="2:7">
      <c r="B6" s="16">
        <v>2</v>
      </c>
      <c r="C6" s="16" t="s">
        <v>27</v>
      </c>
      <c r="D6" s="16">
        <v>4</v>
      </c>
      <c r="E6" s="17" t="s">
        <v>1</v>
      </c>
      <c r="G6" s="7"/>
    </row>
    <row r="7" spans="2:7">
      <c r="B7" s="16">
        <v>3</v>
      </c>
      <c r="C7" s="16" t="s">
        <v>28</v>
      </c>
      <c r="D7" s="16">
        <v>1</v>
      </c>
      <c r="E7" s="17" t="s">
        <v>2</v>
      </c>
      <c r="G7" s="7"/>
    </row>
    <row r="8" spans="2:7">
      <c r="B8" s="16">
        <v>4</v>
      </c>
      <c r="C8" s="16" t="s">
        <v>29</v>
      </c>
      <c r="D8" s="16">
        <v>1</v>
      </c>
      <c r="E8" s="17" t="s">
        <v>3</v>
      </c>
      <c r="G8" s="7"/>
    </row>
    <row r="9" spans="2:7">
      <c r="B9" s="16">
        <v>5</v>
      </c>
      <c r="C9" s="16" t="s">
        <v>30</v>
      </c>
      <c r="D9" s="16">
        <v>1</v>
      </c>
      <c r="E9" s="17" t="s">
        <v>4</v>
      </c>
      <c r="G9" s="7"/>
    </row>
    <row r="10" spans="2:7">
      <c r="B10" s="16">
        <v>6</v>
      </c>
      <c r="C10" s="16" t="s">
        <v>31</v>
      </c>
      <c r="D10" s="16">
        <v>1</v>
      </c>
      <c r="E10" s="17" t="s">
        <v>5</v>
      </c>
      <c r="G10" s="7"/>
    </row>
    <row r="11" spans="2:7">
      <c r="B11" s="16">
        <v>7</v>
      </c>
      <c r="C11" s="16" t="s">
        <v>32</v>
      </c>
      <c r="D11" s="16">
        <v>2</v>
      </c>
      <c r="E11" s="17" t="s">
        <v>6</v>
      </c>
      <c r="G11" s="7"/>
    </row>
    <row r="12" spans="2:7">
      <c r="B12" s="16">
        <v>8</v>
      </c>
      <c r="C12" s="16" t="s">
        <v>33</v>
      </c>
      <c r="D12" s="16">
        <v>2</v>
      </c>
      <c r="E12" s="17" t="s">
        <v>7</v>
      </c>
      <c r="G12" s="7"/>
    </row>
    <row r="13" spans="2:7">
      <c r="B13" s="16">
        <v>9</v>
      </c>
      <c r="C13" s="16" t="s">
        <v>34</v>
      </c>
      <c r="D13" s="16">
        <v>1</v>
      </c>
      <c r="E13" s="17" t="s">
        <v>8</v>
      </c>
      <c r="G13" s="7"/>
    </row>
    <row r="14" spans="2:7">
      <c r="B14" s="16">
        <v>10</v>
      </c>
      <c r="C14" s="16" t="s">
        <v>35</v>
      </c>
      <c r="D14" s="16">
        <v>1</v>
      </c>
      <c r="E14" s="17" t="s">
        <v>9</v>
      </c>
      <c r="G14" s="7"/>
    </row>
    <row r="15" spans="2:7">
      <c r="B15" s="16">
        <v>11</v>
      </c>
      <c r="C15" s="16" t="s">
        <v>36</v>
      </c>
      <c r="D15" s="16">
        <v>1</v>
      </c>
      <c r="E15" s="17" t="s">
        <v>10</v>
      </c>
      <c r="G15" s="7"/>
    </row>
    <row r="16" spans="2:7">
      <c r="B16" s="16">
        <v>12</v>
      </c>
      <c r="C16" s="16" t="s">
        <v>37</v>
      </c>
      <c r="D16" s="16">
        <v>1</v>
      </c>
      <c r="E16" s="17" t="s">
        <v>11</v>
      </c>
      <c r="G16" s="7"/>
    </row>
    <row r="17" spans="2:7">
      <c r="B17" s="16">
        <v>13</v>
      </c>
      <c r="C17" s="16" t="s">
        <v>38</v>
      </c>
      <c r="D17" s="16">
        <v>2</v>
      </c>
      <c r="E17" s="17" t="s">
        <v>12</v>
      </c>
      <c r="G17" s="7"/>
    </row>
    <row r="18" spans="2:7">
      <c r="B18" s="16">
        <v>14</v>
      </c>
      <c r="C18" s="16" t="s">
        <v>39</v>
      </c>
      <c r="D18" s="16">
        <v>2</v>
      </c>
      <c r="E18" s="17" t="s">
        <v>13</v>
      </c>
      <c r="G18" s="7"/>
    </row>
    <row r="19" spans="2:7">
      <c r="B19" s="16">
        <v>15</v>
      </c>
      <c r="C19" s="16" t="s">
        <v>40</v>
      </c>
      <c r="D19" s="16">
        <v>2</v>
      </c>
      <c r="E19" s="17" t="s">
        <v>14</v>
      </c>
      <c r="G19" s="7"/>
    </row>
    <row r="20" spans="2:7">
      <c r="B20" s="16">
        <v>16</v>
      </c>
      <c r="C20" s="16" t="s">
        <v>41</v>
      </c>
      <c r="D20" s="16">
        <v>1</v>
      </c>
      <c r="E20" s="17" t="s">
        <v>15</v>
      </c>
      <c r="G20" s="7"/>
    </row>
    <row r="21" spans="2:7">
      <c r="B21" s="16">
        <v>17</v>
      </c>
      <c r="C21" s="16" t="s">
        <v>42</v>
      </c>
      <c r="D21" s="16">
        <v>1</v>
      </c>
      <c r="E21" s="17" t="s">
        <v>16</v>
      </c>
      <c r="G21" s="7"/>
    </row>
    <row r="22" spans="2:7">
      <c r="B22" s="16">
        <v>18</v>
      </c>
      <c r="C22" s="16" t="s">
        <v>43</v>
      </c>
      <c r="D22" s="16">
        <v>1</v>
      </c>
      <c r="E22" s="17" t="s">
        <v>17</v>
      </c>
      <c r="G22" s="7"/>
    </row>
    <row r="23" spans="2:7">
      <c r="B23" s="16">
        <v>19</v>
      </c>
      <c r="C23" s="16" t="s">
        <v>44</v>
      </c>
      <c r="D23" s="16">
        <v>1</v>
      </c>
      <c r="E23" s="17" t="s">
        <v>18</v>
      </c>
      <c r="G23" s="7"/>
    </row>
    <row r="24" spans="2:7">
      <c r="B24" s="16">
        <v>20</v>
      </c>
      <c r="C24" s="16" t="s">
        <v>45</v>
      </c>
      <c r="D24" s="16">
        <v>2</v>
      </c>
      <c r="E24" s="17" t="s">
        <v>19</v>
      </c>
      <c r="G24" s="7"/>
    </row>
    <row r="25" spans="2:7">
      <c r="B25" s="16">
        <v>21</v>
      </c>
      <c r="C25" s="16" t="s">
        <v>46</v>
      </c>
      <c r="D25" s="16">
        <v>1</v>
      </c>
      <c r="E25" s="17" t="s">
        <v>20</v>
      </c>
      <c r="G25" s="7"/>
    </row>
    <row r="26" spans="2:7">
      <c r="B26" s="16">
        <v>22</v>
      </c>
      <c r="C26" s="16" t="s">
        <v>47</v>
      </c>
      <c r="D26" s="16">
        <v>1</v>
      </c>
      <c r="E26" s="17" t="s">
        <v>21</v>
      </c>
      <c r="G26" s="7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2F6B599-EF4C-446F-87F5-E929DBF13607}"/>
</file>

<file path=customXml/itemProps2.xml><?xml version="1.0" encoding="utf-8"?>
<ds:datastoreItem xmlns:ds="http://schemas.openxmlformats.org/officeDocument/2006/customXml" ds:itemID="{33FA2EB4-1168-4946-BAA1-E282CE416048}"/>
</file>

<file path=customXml/itemProps3.xml><?xml version="1.0" encoding="utf-8"?>
<ds:datastoreItem xmlns:ds="http://schemas.openxmlformats.org/officeDocument/2006/customXml" ds:itemID="{D037DCDE-411A-4578-BAA9-ADC22E3853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2010-10-11T13:47:16Z</cp:lastPrinted>
  <dcterms:created xsi:type="dcterms:W3CDTF">2010-10-08T16:51:22Z</dcterms:created>
  <dcterms:modified xsi:type="dcterms:W3CDTF">2010-10-11T13:47:47Z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